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30" activeTab="0"/>
  </bookViews>
  <sheets>
    <sheet name="IEC-GDES" sheetId="1" r:id="rId1"/>
  </sheets>
  <definedNames/>
  <calcPr fullCalcOnLoad="1"/>
</workbook>
</file>

<file path=xl/sharedStrings.xml><?xml version="1.0" encoding="utf-8"?>
<sst xmlns="http://schemas.openxmlformats.org/spreadsheetml/2006/main" count="478" uniqueCount="167">
  <si>
    <t>Número</t>
  </si>
  <si>
    <t>Número externo</t>
  </si>
  <si>
    <t>Nome</t>
  </si>
  <si>
    <t>Turma</t>
  </si>
  <si>
    <t>Curso</t>
  </si>
  <si>
    <t>EN</t>
  </si>
  <si>
    <t>ER</t>
  </si>
  <si>
    <t>M</t>
  </si>
  <si>
    <t>PEE</t>
  </si>
  <si>
    <t>EE</t>
  </si>
  <si>
    <t>EDA</t>
  </si>
  <si>
    <t>Nota Final</t>
  </si>
  <si>
    <t>E-mail Institucional</t>
  </si>
  <si>
    <t>E-mail Pessoal</t>
  </si>
  <si>
    <t>47119</t>
  </si>
  <si>
    <t>2015023</t>
  </si>
  <si>
    <t>HENRIQUE RODRIGUES MARTINS NUNES</t>
  </si>
  <si>
    <t>GDESP02M01</t>
  </si>
  <si>
    <t>GDESP</t>
  </si>
  <si>
    <t>Inscrito</t>
  </si>
  <si>
    <t>--</t>
  </si>
  <si>
    <t>l47119@aln.iseg.ulisboa.pt</t>
  </si>
  <si>
    <t>hrmnunes.96@gmail.com</t>
  </si>
  <si>
    <t>48896</t>
  </si>
  <si>
    <t>21887</t>
  </si>
  <si>
    <t>JOÃO ALEXANDRE DE OLIVEIRA LOPES PINTO MARQUES</t>
  </si>
  <si>
    <t>l48896@aln.iseg.ulisboa.pt</t>
  </si>
  <si>
    <t>joaoalexandremarques@gmail.com</t>
  </si>
  <si>
    <t>50636</t>
  </si>
  <si>
    <t>22736</t>
  </si>
  <si>
    <t>MIKHAIL CHETVERIKOV</t>
  </si>
  <si>
    <t>mikhailchetverikov@aln.iseg.ulisboa.pt</t>
  </si>
  <si>
    <t/>
  </si>
  <si>
    <t>52358</t>
  </si>
  <si>
    <t>23540</t>
  </si>
  <si>
    <t>JOÃO NUNO FIGUEIREDO VALIDO</t>
  </si>
  <si>
    <t>l52358@aln.iseg.ulisboa.pt</t>
  </si>
  <si>
    <t>joao.val@hotmail.com</t>
  </si>
  <si>
    <t>52365</t>
  </si>
  <si>
    <t>23451</t>
  </si>
  <si>
    <t>PEDRO PARREIRA FIALHO</t>
  </si>
  <si>
    <t>l52365@aln.iseg.ulisboa.pt</t>
  </si>
  <si>
    <t>pedropfialho@gmail.com</t>
  </si>
  <si>
    <t>53930</t>
  </si>
  <si>
    <t>24159</t>
  </si>
  <si>
    <t>ANDRÉ RAFAEL BORGES DIAS</t>
  </si>
  <si>
    <t>l53930@aln.iseg.ulisboa.pt</t>
  </si>
  <si>
    <t>andrbdias@hotmail.com</t>
  </si>
  <si>
    <t>53931</t>
  </si>
  <si>
    <t>24163</t>
  </si>
  <si>
    <t>BEATRIZ FIGUEIREDO TORRES DE AZEVEDO</t>
  </si>
  <si>
    <t>l53931@aln.iseg.ulisboa.pt</t>
  </si>
  <si>
    <t>53932</t>
  </si>
  <si>
    <t>24168</t>
  </si>
  <si>
    <t>BEATRIZ OLIVEIRA FREIRE DE ANDRADE</t>
  </si>
  <si>
    <t>biandrade@aln.iseg.ulisboa.pt</t>
  </si>
  <si>
    <t>53933</t>
  </si>
  <si>
    <t>23594</t>
  </si>
  <si>
    <t>CARLOS BRUNO DA SILVA RODRIGUES</t>
  </si>
  <si>
    <t>carlosrodcyclist@aln.iseg.ulisboa.pt</t>
  </si>
  <si>
    <t>53934</t>
  </si>
  <si>
    <t>24164</t>
  </si>
  <si>
    <t>CATARINA OLIVEIRA DIAS</t>
  </si>
  <si>
    <t>catarina.oliveira.dias4@aln.iseg.ulisboa.pt</t>
  </si>
  <si>
    <t>53935</t>
  </si>
  <si>
    <t>24170</t>
  </si>
  <si>
    <t>DIOGO MIGUEL FERRO FIGUEIRA</t>
  </si>
  <si>
    <t>l53935@aln.iseg.ulisboa.pt</t>
  </si>
  <si>
    <t>53937</t>
  </si>
  <si>
    <t>24171</t>
  </si>
  <si>
    <t>DIOGO MIQUELINO ARRUDA</t>
  </si>
  <si>
    <t>l53937@aln.iseg.ulisboa.pt</t>
  </si>
  <si>
    <t>53939</t>
  </si>
  <si>
    <t>24492</t>
  </si>
  <si>
    <t>FRANCISCO MOREIRA RATO DIAS MURTEIRA</t>
  </si>
  <si>
    <t>l53939@aln.iseg.ulisboa.pt</t>
  </si>
  <si>
    <t>53944</t>
  </si>
  <si>
    <t>24188</t>
  </si>
  <si>
    <t>JOÃO LUÍS BATALHA HONRADO</t>
  </si>
  <si>
    <t>joaohonrado@aln.iseg.ulisboa.pt</t>
  </si>
  <si>
    <t>53946</t>
  </si>
  <si>
    <t>24160</t>
  </si>
  <si>
    <t>JOAO PEDRO FERREIRA LIMA</t>
  </si>
  <si>
    <t>joaolima2001carca@aln.iseg.ulisboa.pt</t>
  </si>
  <si>
    <t>53948</t>
  </si>
  <si>
    <t>24177</t>
  </si>
  <si>
    <t>JOSÉ MIGUEL TOMÉ MARTINS FERNANDES MARTINS</t>
  </si>
  <si>
    <t>l53948@aln.iseg.ulisboa.pt</t>
  </si>
  <si>
    <t>53949</t>
  </si>
  <si>
    <t>24174</t>
  </si>
  <si>
    <t>MARIA RITA GARCIA CORREIA D'ALTE ESPARGOSA</t>
  </si>
  <si>
    <t>l53949@aln.iseg.ulisboa.pt</t>
  </si>
  <si>
    <t>53952</t>
  </si>
  <si>
    <t>24187</t>
  </si>
  <si>
    <t>MIGUEL ÂNGELO MARTINS BARRADAS</t>
  </si>
  <si>
    <t>l53952@aln.iseg.ulisboa.pt</t>
  </si>
  <si>
    <t>53954</t>
  </si>
  <si>
    <t>24184</t>
  </si>
  <si>
    <t>MIGUEL MOREIRA DE OLIVEIRA GUERRA MARQUES</t>
  </si>
  <si>
    <t>l53954@aln.iseg.ulisboa.pt</t>
  </si>
  <si>
    <t>53955</t>
  </si>
  <si>
    <t>24181</t>
  </si>
  <si>
    <t>PEDRO MANUEL MARTINS TORRES</t>
  </si>
  <si>
    <t>l53955@aln.iseg.ulisboa.pt</t>
  </si>
  <si>
    <t>53956</t>
  </si>
  <si>
    <t>24185</t>
  </si>
  <si>
    <t>PEDRO MARIA CALISTO DE PASSOS ÂNGELO CLEMENTE</t>
  </si>
  <si>
    <t>l53956@aln.iseg.ulisboa.pt</t>
  </si>
  <si>
    <t>53958</t>
  </si>
  <si>
    <t>24186</t>
  </si>
  <si>
    <t>RODRIGO GASPAR PACHECO LUÍS</t>
  </si>
  <si>
    <t>l53958@aln.iseg.ulisboa.pt</t>
  </si>
  <si>
    <t>53959</t>
  </si>
  <si>
    <t>24504</t>
  </si>
  <si>
    <t>RUTE ALEXANDRA BARROS ARAÚJO</t>
  </si>
  <si>
    <t>rute.araujo.27@aln.iseg.ulisboa.pt</t>
  </si>
  <si>
    <t>54087</t>
  </si>
  <si>
    <t>24583</t>
  </si>
  <si>
    <t>ANA SOFIA SANTOS AGUIAR FERREIRA</t>
  </si>
  <si>
    <t>l54087@aln.iseg.ulisboa.pt</t>
  </si>
  <si>
    <t>anocas-2001@hotmail.com</t>
  </si>
  <si>
    <t>54088</t>
  </si>
  <si>
    <t>24582</t>
  </si>
  <si>
    <t>BERNARDO BORGES DE SOUSA E MENEZES</t>
  </si>
  <si>
    <t>bernardobsm98@aln.iseg.ulisboa.pt</t>
  </si>
  <si>
    <t>bernardobsm98@gmail.com</t>
  </si>
  <si>
    <t>54089</t>
  </si>
  <si>
    <t>24581</t>
  </si>
  <si>
    <t>BERNARDO ROCHA VIEIRA GONÇALVES</t>
  </si>
  <si>
    <t>l54089@aln.iseg.ulisboa.pt</t>
  </si>
  <si>
    <t>brvg@live.com.pt</t>
  </si>
  <si>
    <t>54090</t>
  </si>
  <si>
    <t>24577</t>
  </si>
  <si>
    <t>JOÃO ANDRADE BOTELHO VIEIRA FARINHA</t>
  </si>
  <si>
    <t>l54090@aln.iseg.ulisboa.pt</t>
  </si>
  <si>
    <t>joaofar00@gmail.com</t>
  </si>
  <si>
    <t>54092</t>
  </si>
  <si>
    <t>24580</t>
  </si>
  <si>
    <t>JOÃO LUCAS CASTANHA GOMES</t>
  </si>
  <si>
    <t>joaogomes1911@aln.iseg.ulisboa.pt</t>
  </si>
  <si>
    <t>joaogomes1911@gmail.com</t>
  </si>
  <si>
    <t>54093</t>
  </si>
  <si>
    <t>24576</t>
  </si>
  <si>
    <t>JOÃO RODRIGUES DE PAIVA</t>
  </si>
  <si>
    <t>joaorpaiva@aln.iseg.ulisboa.pt</t>
  </si>
  <si>
    <t>joao.rodriguesdepaiva@gmail.com</t>
  </si>
  <si>
    <t>54095</t>
  </si>
  <si>
    <t>24578</t>
  </si>
  <si>
    <t>MARGARIDA VAZ DA FONSECA FAROLA</t>
  </si>
  <si>
    <t>l54095@aln.iseg.ulisboa.pt</t>
  </si>
  <si>
    <t>margaridavaaz@gmail.com</t>
  </si>
  <si>
    <t>54130</t>
  </si>
  <si>
    <t>24630</t>
  </si>
  <si>
    <t>ANDREW RICHARD GOMES RAMOS</t>
  </si>
  <si>
    <t>l54130@aln.iseg.ulisboa.pt</t>
  </si>
  <si>
    <t>andrewrichard2001@gmail.com</t>
  </si>
  <si>
    <t>1.º Teste Intercalar</t>
  </si>
  <si>
    <t>Questão Teórica 1</t>
  </si>
  <si>
    <t>Certas</t>
  </si>
  <si>
    <t>Erradas</t>
  </si>
  <si>
    <t>Não Respond.</t>
  </si>
  <si>
    <t>Total</t>
  </si>
  <si>
    <t>Nota</t>
  </si>
  <si>
    <t>F</t>
  </si>
  <si>
    <t>2.º Teste Intercalar</t>
  </si>
  <si>
    <t>Questão Teórica 2</t>
  </si>
  <si>
    <t>Nota Avaliação Contínua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</si>
</sst>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3">
    <font>
      <sz val="10"/>
      <name val="Arial"/>
      <family val="0"/>
    </font>
    <font>
      <sz val="8"/>
      <color indexed="8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zoomScalePageLayoutView="0" workbookViewId="0" topLeftCell="O1">
      <selection activeCell="AA1" sqref="AA1:AA2"/>
    </sheetView>
  </sheetViews>
  <sheetFormatPr defaultColWidth="21.7109375" defaultRowHeight="12.75"/>
  <cols>
    <col min="1" max="1" width="7.28125" style="0" bestFit="1" customWidth="1"/>
    <col min="2" max="2" width="14.00390625" style="0" hidden="1" customWidth="1"/>
    <col min="3" max="3" width="42.421875" style="0" bestFit="1" customWidth="1"/>
    <col min="4" max="4" width="10.421875" style="0" hidden="1" customWidth="1"/>
    <col min="5" max="5" width="5.8515625" style="0" hidden="1" customWidth="1"/>
    <col min="6" max="7" width="6.00390625" style="0" hidden="1" customWidth="1"/>
    <col min="8" max="8" width="2.421875" style="0" hidden="1" customWidth="1"/>
    <col min="9" max="9" width="3.7109375" style="0" hidden="1" customWidth="1"/>
    <col min="10" max="10" width="2.7109375" style="0" hidden="1" customWidth="1"/>
    <col min="11" max="11" width="4.00390625" style="0" hidden="1" customWidth="1"/>
    <col min="12" max="12" width="8.421875" style="0" hidden="1" customWidth="1"/>
    <col min="13" max="13" width="30.57421875" style="0" hidden="1" customWidth="1"/>
    <col min="14" max="14" width="25.57421875" style="0" hidden="1" customWidth="1"/>
    <col min="15" max="27" width="10.57421875" style="0" customWidth="1"/>
  </cols>
  <sheetData>
    <row r="1" spans="1:27" ht="21">
      <c r="A1" s="24" t="s">
        <v>0</v>
      </c>
      <c r="B1" s="15" t="s">
        <v>1</v>
      </c>
      <c r="C1" s="24" t="s">
        <v>2</v>
      </c>
      <c r="D1" s="16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22" t="s">
        <v>156</v>
      </c>
      <c r="P1" s="22"/>
      <c r="Q1" s="22"/>
      <c r="R1" s="22"/>
      <c r="S1" s="22"/>
      <c r="T1" s="23" t="s">
        <v>157</v>
      </c>
      <c r="U1" s="22" t="s">
        <v>164</v>
      </c>
      <c r="V1" s="22"/>
      <c r="W1" s="22"/>
      <c r="X1" s="22"/>
      <c r="Y1" s="22"/>
      <c r="Z1" s="23" t="s">
        <v>165</v>
      </c>
      <c r="AA1" s="26" t="s">
        <v>166</v>
      </c>
    </row>
    <row r="2" spans="1:27" ht="12">
      <c r="A2" s="25"/>
      <c r="B2" s="15"/>
      <c r="C2" s="25"/>
      <c r="D2" s="18" t="s">
        <v>17</v>
      </c>
      <c r="E2" s="18" t="s">
        <v>18</v>
      </c>
      <c r="F2" s="18" t="s">
        <v>19</v>
      </c>
      <c r="G2" s="18" t="s">
        <v>19</v>
      </c>
      <c r="H2" s="18" t="s">
        <v>20</v>
      </c>
      <c r="I2" s="18" t="s">
        <v>20</v>
      </c>
      <c r="J2" s="18" t="s">
        <v>20</v>
      </c>
      <c r="K2" s="18" t="s">
        <v>20</v>
      </c>
      <c r="L2" s="18" t="s">
        <v>19</v>
      </c>
      <c r="M2" s="18" t="s">
        <v>21</v>
      </c>
      <c r="N2" s="18" t="s">
        <v>22</v>
      </c>
      <c r="O2" s="19" t="s">
        <v>158</v>
      </c>
      <c r="P2" s="19" t="s">
        <v>159</v>
      </c>
      <c r="Q2" s="19" t="s">
        <v>160</v>
      </c>
      <c r="R2" s="19" t="s">
        <v>161</v>
      </c>
      <c r="S2" s="20" t="s">
        <v>162</v>
      </c>
      <c r="T2" s="23"/>
      <c r="U2" s="19" t="s">
        <v>158</v>
      </c>
      <c r="V2" s="19" t="s">
        <v>159</v>
      </c>
      <c r="W2" s="19" t="s">
        <v>160</v>
      </c>
      <c r="X2" s="19" t="s">
        <v>161</v>
      </c>
      <c r="Y2" s="20" t="s">
        <v>162</v>
      </c>
      <c r="Z2" s="23"/>
      <c r="AA2" s="26"/>
    </row>
    <row r="3" spans="1:27" ht="12">
      <c r="A3" s="1" t="s">
        <v>116</v>
      </c>
      <c r="B3" s="1" t="s">
        <v>117</v>
      </c>
      <c r="C3" s="2" t="s">
        <v>118</v>
      </c>
      <c r="D3" s="3" t="s">
        <v>17</v>
      </c>
      <c r="E3" s="3" t="s">
        <v>18</v>
      </c>
      <c r="F3" s="3" t="s">
        <v>19</v>
      </c>
      <c r="G3" s="3" t="s">
        <v>19</v>
      </c>
      <c r="H3" s="3" t="s">
        <v>20</v>
      </c>
      <c r="I3" s="3" t="s">
        <v>20</v>
      </c>
      <c r="J3" s="3" t="s">
        <v>20</v>
      </c>
      <c r="K3" s="3" t="s">
        <v>20</v>
      </c>
      <c r="L3" s="3" t="s">
        <v>19</v>
      </c>
      <c r="M3" s="3" t="s">
        <v>26</v>
      </c>
      <c r="N3" s="3" t="s">
        <v>27</v>
      </c>
      <c r="O3" s="4">
        <v>24</v>
      </c>
      <c r="P3" s="4">
        <v>1</v>
      </c>
      <c r="Q3" s="4">
        <v>0</v>
      </c>
      <c r="R3" s="5">
        <f>SUM(O3:Q3)</f>
        <v>25</v>
      </c>
      <c r="S3" s="6">
        <f aca="true" t="shared" si="0" ref="S3:S13">(0.8*O3)+(-0.1*P3)+(0*Q3)</f>
        <v>19.1</v>
      </c>
      <c r="T3" s="6">
        <v>15</v>
      </c>
      <c r="U3" s="4">
        <v>24</v>
      </c>
      <c r="V3" s="4">
        <v>1</v>
      </c>
      <c r="W3" s="4">
        <v>0</v>
      </c>
      <c r="X3" s="5">
        <f aca="true" t="shared" si="1" ref="X3:X33">SUM(U3:W3)</f>
        <v>25</v>
      </c>
      <c r="Y3" s="6">
        <f aca="true" t="shared" si="2" ref="Y3:Y14">(0.8*U3)+(-0.1*V3)+(0*W3)</f>
        <v>19.1</v>
      </c>
      <c r="Z3" s="6">
        <v>11</v>
      </c>
      <c r="AA3" s="27">
        <f>((S3*0.2)+(T3*0.05)+(Y3*0.2)+(Z3*0.05))/0.5</f>
        <v>17.880000000000003</v>
      </c>
    </row>
    <row r="4" spans="1:27" ht="12">
      <c r="A4" s="1" t="s">
        <v>43</v>
      </c>
      <c r="B4" s="1" t="s">
        <v>44</v>
      </c>
      <c r="C4" s="2" t="s">
        <v>45</v>
      </c>
      <c r="D4" s="3" t="s">
        <v>17</v>
      </c>
      <c r="E4" s="3" t="s">
        <v>18</v>
      </c>
      <c r="F4" s="3" t="s">
        <v>19</v>
      </c>
      <c r="G4" s="3" t="s">
        <v>19</v>
      </c>
      <c r="H4" s="3" t="s">
        <v>20</v>
      </c>
      <c r="I4" s="3" t="s">
        <v>20</v>
      </c>
      <c r="J4" s="3" t="s">
        <v>20</v>
      </c>
      <c r="K4" s="3" t="s">
        <v>20</v>
      </c>
      <c r="L4" s="3" t="s">
        <v>19</v>
      </c>
      <c r="M4" s="3" t="s">
        <v>31</v>
      </c>
      <c r="N4" s="3" t="s">
        <v>32</v>
      </c>
      <c r="O4" s="4">
        <v>22</v>
      </c>
      <c r="P4" s="4">
        <v>2</v>
      </c>
      <c r="Q4" s="4">
        <v>1</v>
      </c>
      <c r="R4" s="5">
        <f>SUM(O4:Q4)</f>
        <v>25</v>
      </c>
      <c r="S4" s="6">
        <f t="shared" si="0"/>
        <v>17.400000000000002</v>
      </c>
      <c r="T4" s="6">
        <v>19</v>
      </c>
      <c r="U4" s="4">
        <v>24</v>
      </c>
      <c r="V4" s="4">
        <v>1</v>
      </c>
      <c r="W4" s="4">
        <v>0</v>
      </c>
      <c r="X4" s="5">
        <f t="shared" si="1"/>
        <v>25</v>
      </c>
      <c r="Y4" s="6">
        <f t="shared" si="2"/>
        <v>19.1</v>
      </c>
      <c r="Z4" s="6">
        <v>10</v>
      </c>
      <c r="AA4" s="27">
        <f aca="true" t="shared" si="3" ref="AA4:AA14">((S4*0.2)+(T4*0.05)+(Y4*0.2)+(Z4*0.05))/0.5</f>
        <v>17.5</v>
      </c>
    </row>
    <row r="5" spans="1:27" ht="12">
      <c r="A5" s="1" t="s">
        <v>151</v>
      </c>
      <c r="B5" s="1" t="s">
        <v>152</v>
      </c>
      <c r="C5" s="2" t="s">
        <v>153</v>
      </c>
      <c r="D5" s="3" t="s">
        <v>17</v>
      </c>
      <c r="E5" s="3" t="s">
        <v>18</v>
      </c>
      <c r="F5" s="3" t="s">
        <v>19</v>
      </c>
      <c r="G5" s="3" t="s">
        <v>19</v>
      </c>
      <c r="H5" s="3" t="s">
        <v>20</v>
      </c>
      <c r="I5" s="3" t="s">
        <v>20</v>
      </c>
      <c r="J5" s="3" t="s">
        <v>20</v>
      </c>
      <c r="K5" s="3" t="s">
        <v>20</v>
      </c>
      <c r="L5" s="3" t="s">
        <v>19</v>
      </c>
      <c r="M5" s="3" t="s">
        <v>36</v>
      </c>
      <c r="N5" s="3" t="s">
        <v>37</v>
      </c>
      <c r="O5" s="4">
        <v>23</v>
      </c>
      <c r="P5" s="4">
        <v>2</v>
      </c>
      <c r="Q5" s="4">
        <v>0</v>
      </c>
      <c r="R5" s="5">
        <f aca="true" t="shared" si="4" ref="R5:R33">SUM(O5:Q5)</f>
        <v>25</v>
      </c>
      <c r="S5" s="6">
        <f t="shared" si="0"/>
        <v>18.200000000000003</v>
      </c>
      <c r="T5" s="6">
        <v>18</v>
      </c>
      <c r="U5" s="4">
        <v>25</v>
      </c>
      <c r="V5" s="4">
        <v>0</v>
      </c>
      <c r="W5" s="4">
        <v>0</v>
      </c>
      <c r="X5" s="5">
        <f t="shared" si="1"/>
        <v>25</v>
      </c>
      <c r="Y5" s="6">
        <f t="shared" si="2"/>
        <v>20</v>
      </c>
      <c r="Z5" s="6">
        <v>10</v>
      </c>
      <c r="AA5" s="27">
        <f t="shared" si="3"/>
        <v>18.080000000000002</v>
      </c>
    </row>
    <row r="6" spans="1:27" ht="12">
      <c r="A6" s="1" t="s">
        <v>48</v>
      </c>
      <c r="B6" s="1" t="s">
        <v>49</v>
      </c>
      <c r="C6" s="2" t="s">
        <v>50</v>
      </c>
      <c r="D6" s="3" t="s">
        <v>17</v>
      </c>
      <c r="E6" s="3" t="s">
        <v>18</v>
      </c>
      <c r="F6" s="3" t="s">
        <v>19</v>
      </c>
      <c r="G6" s="3" t="s">
        <v>19</v>
      </c>
      <c r="H6" s="3" t="s">
        <v>20</v>
      </c>
      <c r="I6" s="3" t="s">
        <v>20</v>
      </c>
      <c r="J6" s="3" t="s">
        <v>20</v>
      </c>
      <c r="K6" s="3" t="s">
        <v>20</v>
      </c>
      <c r="L6" s="3" t="s">
        <v>19</v>
      </c>
      <c r="M6" s="3" t="s">
        <v>41</v>
      </c>
      <c r="N6" s="3" t="s">
        <v>42</v>
      </c>
      <c r="O6" s="4">
        <v>21</v>
      </c>
      <c r="P6" s="4">
        <v>4</v>
      </c>
      <c r="Q6" s="4">
        <v>0</v>
      </c>
      <c r="R6" s="5">
        <f t="shared" si="4"/>
        <v>25</v>
      </c>
      <c r="S6" s="6">
        <f t="shared" si="0"/>
        <v>16.400000000000002</v>
      </c>
      <c r="T6" s="6">
        <v>14</v>
      </c>
      <c r="U6" s="4">
        <v>24</v>
      </c>
      <c r="V6" s="4">
        <v>0</v>
      </c>
      <c r="W6" s="4">
        <v>1</v>
      </c>
      <c r="X6" s="5">
        <f t="shared" si="1"/>
        <v>25</v>
      </c>
      <c r="Y6" s="6">
        <f t="shared" si="2"/>
        <v>19.200000000000003</v>
      </c>
      <c r="Z6" s="6">
        <v>11</v>
      </c>
      <c r="AA6" s="27">
        <f t="shared" si="3"/>
        <v>16.740000000000006</v>
      </c>
    </row>
    <row r="7" spans="1:27" ht="12">
      <c r="A7" s="1" t="s">
        <v>52</v>
      </c>
      <c r="B7" s="1" t="s">
        <v>53</v>
      </c>
      <c r="C7" s="2" t="s">
        <v>54</v>
      </c>
      <c r="D7" s="3" t="s">
        <v>17</v>
      </c>
      <c r="E7" s="3" t="s">
        <v>18</v>
      </c>
      <c r="F7" s="3" t="s">
        <v>19</v>
      </c>
      <c r="G7" s="3" t="s">
        <v>19</v>
      </c>
      <c r="H7" s="3" t="s">
        <v>20</v>
      </c>
      <c r="I7" s="3" t="s">
        <v>20</v>
      </c>
      <c r="J7" s="3" t="s">
        <v>20</v>
      </c>
      <c r="K7" s="3" t="s">
        <v>20</v>
      </c>
      <c r="L7" s="3" t="s">
        <v>19</v>
      </c>
      <c r="M7" s="3" t="s">
        <v>46</v>
      </c>
      <c r="N7" s="3" t="s">
        <v>47</v>
      </c>
      <c r="O7" s="4">
        <v>22</v>
      </c>
      <c r="P7" s="4">
        <v>3</v>
      </c>
      <c r="Q7" s="4">
        <v>0</v>
      </c>
      <c r="R7" s="5">
        <f t="shared" si="4"/>
        <v>25</v>
      </c>
      <c r="S7" s="6">
        <f t="shared" si="0"/>
        <v>17.3</v>
      </c>
      <c r="T7" s="6">
        <v>19</v>
      </c>
      <c r="U7" s="4">
        <v>23</v>
      </c>
      <c r="V7" s="4">
        <v>2</v>
      </c>
      <c r="W7" s="4">
        <v>0</v>
      </c>
      <c r="X7" s="5">
        <f t="shared" si="1"/>
        <v>25</v>
      </c>
      <c r="Y7" s="6">
        <f t="shared" si="2"/>
        <v>18.200000000000003</v>
      </c>
      <c r="Z7" s="6">
        <v>15</v>
      </c>
      <c r="AA7" s="27">
        <f t="shared" si="3"/>
        <v>17.6</v>
      </c>
    </row>
    <row r="8" spans="1:27" ht="12">
      <c r="A8" s="1" t="s">
        <v>121</v>
      </c>
      <c r="B8" s="1" t="s">
        <v>122</v>
      </c>
      <c r="C8" s="2" t="s">
        <v>123</v>
      </c>
      <c r="D8" s="3" t="s">
        <v>17</v>
      </c>
      <c r="E8" s="3" t="s">
        <v>18</v>
      </c>
      <c r="F8" s="3" t="s">
        <v>19</v>
      </c>
      <c r="G8" s="3" t="s">
        <v>19</v>
      </c>
      <c r="H8" s="3" t="s">
        <v>20</v>
      </c>
      <c r="I8" s="3" t="s">
        <v>20</v>
      </c>
      <c r="J8" s="3" t="s">
        <v>20</v>
      </c>
      <c r="K8" s="3" t="s">
        <v>20</v>
      </c>
      <c r="L8" s="3" t="s">
        <v>19</v>
      </c>
      <c r="M8" s="3" t="s">
        <v>51</v>
      </c>
      <c r="N8" s="3" t="s">
        <v>32</v>
      </c>
      <c r="O8" s="4">
        <v>23</v>
      </c>
      <c r="P8" s="4">
        <v>2</v>
      </c>
      <c r="Q8" s="4">
        <v>0</v>
      </c>
      <c r="R8" s="5">
        <f t="shared" si="4"/>
        <v>25</v>
      </c>
      <c r="S8" s="6">
        <f t="shared" si="0"/>
        <v>18.200000000000003</v>
      </c>
      <c r="T8" s="6">
        <v>15</v>
      </c>
      <c r="U8" s="4">
        <v>25</v>
      </c>
      <c r="V8" s="4">
        <v>0</v>
      </c>
      <c r="W8" s="4">
        <v>0</v>
      </c>
      <c r="X8" s="5">
        <f t="shared" si="1"/>
        <v>25</v>
      </c>
      <c r="Y8" s="6">
        <f t="shared" si="2"/>
        <v>20</v>
      </c>
      <c r="Z8" s="6">
        <v>11</v>
      </c>
      <c r="AA8" s="27">
        <f t="shared" si="3"/>
        <v>17.880000000000003</v>
      </c>
    </row>
    <row r="9" spans="1:27" ht="12">
      <c r="A9" s="1" t="s">
        <v>126</v>
      </c>
      <c r="B9" s="1" t="s">
        <v>127</v>
      </c>
      <c r="C9" s="2" t="s">
        <v>128</v>
      </c>
      <c r="D9" s="3" t="s">
        <v>17</v>
      </c>
      <c r="E9" s="3" t="s">
        <v>18</v>
      </c>
      <c r="F9" s="3" t="s">
        <v>19</v>
      </c>
      <c r="G9" s="3" t="s">
        <v>19</v>
      </c>
      <c r="H9" s="3" t="s">
        <v>20</v>
      </c>
      <c r="I9" s="3" t="s">
        <v>20</v>
      </c>
      <c r="J9" s="3" t="s">
        <v>20</v>
      </c>
      <c r="K9" s="3" t="s">
        <v>20</v>
      </c>
      <c r="L9" s="3" t="s">
        <v>19</v>
      </c>
      <c r="M9" s="3" t="s">
        <v>55</v>
      </c>
      <c r="N9" s="3" t="s">
        <v>32</v>
      </c>
      <c r="O9" s="4">
        <v>22</v>
      </c>
      <c r="P9" s="4">
        <v>3</v>
      </c>
      <c r="Q9" s="4">
        <v>0</v>
      </c>
      <c r="R9" s="5">
        <f t="shared" si="4"/>
        <v>25</v>
      </c>
      <c r="S9" s="6">
        <f t="shared" si="0"/>
        <v>17.3</v>
      </c>
      <c r="T9" s="6">
        <v>13</v>
      </c>
      <c r="U9" s="4">
        <v>25</v>
      </c>
      <c r="V9" s="4">
        <v>0</v>
      </c>
      <c r="W9" s="4">
        <v>0</v>
      </c>
      <c r="X9" s="5">
        <f t="shared" si="1"/>
        <v>25</v>
      </c>
      <c r="Y9" s="6">
        <f t="shared" si="2"/>
        <v>20</v>
      </c>
      <c r="Z9" s="6">
        <v>0</v>
      </c>
      <c r="AA9" s="27">
        <f t="shared" si="3"/>
        <v>16.22</v>
      </c>
    </row>
    <row r="10" spans="1:27" ht="12">
      <c r="A10" s="1" t="s">
        <v>56</v>
      </c>
      <c r="B10" s="1" t="s">
        <v>57</v>
      </c>
      <c r="C10" s="2" t="s">
        <v>58</v>
      </c>
      <c r="D10" s="3" t="s">
        <v>17</v>
      </c>
      <c r="E10" s="3" t="s">
        <v>18</v>
      </c>
      <c r="F10" s="3" t="s">
        <v>19</v>
      </c>
      <c r="G10" s="3" t="s">
        <v>19</v>
      </c>
      <c r="H10" s="3" t="s">
        <v>20</v>
      </c>
      <c r="I10" s="3" t="s">
        <v>20</v>
      </c>
      <c r="J10" s="3" t="s">
        <v>20</v>
      </c>
      <c r="K10" s="3" t="s">
        <v>20</v>
      </c>
      <c r="L10" s="3" t="s">
        <v>19</v>
      </c>
      <c r="M10" s="3" t="s">
        <v>59</v>
      </c>
      <c r="N10" s="3" t="s">
        <v>32</v>
      </c>
      <c r="O10" s="4">
        <v>22</v>
      </c>
      <c r="P10" s="4">
        <v>3</v>
      </c>
      <c r="Q10" s="4">
        <v>0</v>
      </c>
      <c r="R10" s="5">
        <f t="shared" si="4"/>
        <v>25</v>
      </c>
      <c r="S10" s="6">
        <f t="shared" si="0"/>
        <v>17.3</v>
      </c>
      <c r="T10" s="6">
        <v>15</v>
      </c>
      <c r="U10" s="4">
        <v>25</v>
      </c>
      <c r="V10" s="4">
        <v>0</v>
      </c>
      <c r="W10" s="4">
        <v>0</v>
      </c>
      <c r="X10" s="5">
        <f t="shared" si="1"/>
        <v>25</v>
      </c>
      <c r="Y10" s="6">
        <f t="shared" si="2"/>
        <v>20</v>
      </c>
      <c r="Z10" s="6">
        <v>12.5</v>
      </c>
      <c r="AA10" s="27">
        <f t="shared" si="3"/>
        <v>17.67</v>
      </c>
    </row>
    <row r="11" spans="1:27" ht="12">
      <c r="A11" s="1" t="s">
        <v>60</v>
      </c>
      <c r="B11" s="1" t="s">
        <v>61</v>
      </c>
      <c r="C11" s="2" t="s">
        <v>62</v>
      </c>
      <c r="D11" s="3" t="s">
        <v>17</v>
      </c>
      <c r="E11" s="3" t="s">
        <v>18</v>
      </c>
      <c r="F11" s="3" t="s">
        <v>19</v>
      </c>
      <c r="G11" s="3" t="s">
        <v>19</v>
      </c>
      <c r="H11" s="3" t="s">
        <v>20</v>
      </c>
      <c r="I11" s="3" t="s">
        <v>20</v>
      </c>
      <c r="J11" s="3" t="s">
        <v>20</v>
      </c>
      <c r="K11" s="3" t="s">
        <v>20</v>
      </c>
      <c r="L11" s="3" t="s">
        <v>19</v>
      </c>
      <c r="M11" s="3" t="s">
        <v>63</v>
      </c>
      <c r="N11" s="3" t="s">
        <v>32</v>
      </c>
      <c r="O11" s="4">
        <v>22</v>
      </c>
      <c r="P11" s="4">
        <v>3</v>
      </c>
      <c r="Q11" s="4">
        <v>0</v>
      </c>
      <c r="R11" s="5">
        <f t="shared" si="4"/>
        <v>25</v>
      </c>
      <c r="S11" s="6">
        <f t="shared" si="0"/>
        <v>17.3</v>
      </c>
      <c r="T11" s="6">
        <v>14</v>
      </c>
      <c r="U11" s="4">
        <v>25</v>
      </c>
      <c r="V11" s="4">
        <v>0</v>
      </c>
      <c r="W11" s="4">
        <v>0</v>
      </c>
      <c r="X11" s="5">
        <f t="shared" si="1"/>
        <v>25</v>
      </c>
      <c r="Y11" s="6">
        <f t="shared" si="2"/>
        <v>20</v>
      </c>
      <c r="Z11" s="6">
        <v>10</v>
      </c>
      <c r="AA11" s="27">
        <f t="shared" si="3"/>
        <v>17.32</v>
      </c>
    </row>
    <row r="12" spans="1:27" ht="12">
      <c r="A12" s="1" t="s">
        <v>64</v>
      </c>
      <c r="B12" s="1" t="s">
        <v>65</v>
      </c>
      <c r="C12" s="2" t="s">
        <v>66</v>
      </c>
      <c r="D12" s="3" t="s">
        <v>17</v>
      </c>
      <c r="E12" s="3" t="s">
        <v>18</v>
      </c>
      <c r="F12" s="3" t="s">
        <v>19</v>
      </c>
      <c r="G12" s="3" t="s">
        <v>19</v>
      </c>
      <c r="H12" s="3" t="s">
        <v>20</v>
      </c>
      <c r="I12" s="3" t="s">
        <v>20</v>
      </c>
      <c r="J12" s="3" t="s">
        <v>20</v>
      </c>
      <c r="K12" s="3" t="s">
        <v>20</v>
      </c>
      <c r="L12" s="3" t="s">
        <v>19</v>
      </c>
      <c r="M12" s="3" t="s">
        <v>67</v>
      </c>
      <c r="N12" s="3" t="s">
        <v>32</v>
      </c>
      <c r="O12" s="4">
        <v>22</v>
      </c>
      <c r="P12" s="4">
        <v>3</v>
      </c>
      <c r="Q12" s="4">
        <v>0</v>
      </c>
      <c r="R12" s="5">
        <f t="shared" si="4"/>
        <v>25</v>
      </c>
      <c r="S12" s="6">
        <f t="shared" si="0"/>
        <v>17.3</v>
      </c>
      <c r="T12" s="6">
        <v>13</v>
      </c>
      <c r="U12" s="4">
        <v>25</v>
      </c>
      <c r="V12" s="4">
        <v>0</v>
      </c>
      <c r="W12" s="4">
        <v>0</v>
      </c>
      <c r="X12" s="5">
        <f t="shared" si="1"/>
        <v>25</v>
      </c>
      <c r="Y12" s="6">
        <f t="shared" si="2"/>
        <v>20</v>
      </c>
      <c r="Z12" s="6">
        <v>10.5</v>
      </c>
      <c r="AA12" s="27">
        <f t="shared" si="3"/>
        <v>17.27</v>
      </c>
    </row>
    <row r="13" spans="1:27" ht="12">
      <c r="A13" s="1" t="s">
        <v>68</v>
      </c>
      <c r="B13" s="1" t="s">
        <v>69</v>
      </c>
      <c r="C13" s="2" t="s">
        <v>70</v>
      </c>
      <c r="D13" s="3" t="s">
        <v>17</v>
      </c>
      <c r="E13" s="3" t="s">
        <v>18</v>
      </c>
      <c r="F13" s="3" t="s">
        <v>19</v>
      </c>
      <c r="G13" s="3" t="s">
        <v>19</v>
      </c>
      <c r="H13" s="3" t="s">
        <v>20</v>
      </c>
      <c r="I13" s="3" t="s">
        <v>20</v>
      </c>
      <c r="J13" s="3" t="s">
        <v>20</v>
      </c>
      <c r="K13" s="3" t="s">
        <v>20</v>
      </c>
      <c r="L13" s="3" t="s">
        <v>19</v>
      </c>
      <c r="M13" s="3" t="s">
        <v>71</v>
      </c>
      <c r="N13" s="3" t="s">
        <v>32</v>
      </c>
      <c r="O13" s="4">
        <v>23</v>
      </c>
      <c r="P13" s="4">
        <v>2</v>
      </c>
      <c r="Q13" s="4">
        <v>0</v>
      </c>
      <c r="R13" s="5">
        <f t="shared" si="4"/>
        <v>25</v>
      </c>
      <c r="S13" s="6">
        <f t="shared" si="0"/>
        <v>18.200000000000003</v>
      </c>
      <c r="T13" s="6">
        <v>18</v>
      </c>
      <c r="U13" s="4">
        <v>25</v>
      </c>
      <c r="V13" s="4">
        <v>0</v>
      </c>
      <c r="W13" s="4">
        <v>0</v>
      </c>
      <c r="X13" s="5">
        <f t="shared" si="1"/>
        <v>25</v>
      </c>
      <c r="Y13" s="6">
        <f t="shared" si="2"/>
        <v>20</v>
      </c>
      <c r="Z13" s="6">
        <v>13.5</v>
      </c>
      <c r="AA13" s="27">
        <f t="shared" si="3"/>
        <v>18.430000000000003</v>
      </c>
    </row>
    <row r="14" spans="1:27" ht="12">
      <c r="A14" s="1" t="s">
        <v>72</v>
      </c>
      <c r="B14" s="1" t="s">
        <v>73</v>
      </c>
      <c r="C14" s="2" t="s">
        <v>74</v>
      </c>
      <c r="D14" s="3" t="s">
        <v>17</v>
      </c>
      <c r="E14" s="3" t="s">
        <v>18</v>
      </c>
      <c r="F14" s="3" t="s">
        <v>19</v>
      </c>
      <c r="G14" s="3" t="s">
        <v>19</v>
      </c>
      <c r="H14" s="3" t="s">
        <v>20</v>
      </c>
      <c r="I14" s="3" t="s">
        <v>20</v>
      </c>
      <c r="J14" s="3" t="s">
        <v>20</v>
      </c>
      <c r="K14" s="3" t="s">
        <v>20</v>
      </c>
      <c r="L14" s="3" t="s">
        <v>19</v>
      </c>
      <c r="M14" s="3" t="s">
        <v>75</v>
      </c>
      <c r="N14" s="3" t="s">
        <v>32</v>
      </c>
      <c r="O14" s="4">
        <v>22</v>
      </c>
      <c r="P14" s="4">
        <v>3</v>
      </c>
      <c r="Q14" s="4">
        <v>0</v>
      </c>
      <c r="R14" s="5">
        <f t="shared" si="4"/>
        <v>25</v>
      </c>
      <c r="S14" s="6">
        <f aca="true" t="shared" si="5" ref="S14:S22">(0.8*O14)+(-0.1*P14)+(0*Q14)</f>
        <v>17.3</v>
      </c>
      <c r="T14" s="6">
        <v>0</v>
      </c>
      <c r="U14" s="4">
        <v>25</v>
      </c>
      <c r="V14" s="4">
        <v>0</v>
      </c>
      <c r="W14" s="4">
        <v>0</v>
      </c>
      <c r="X14" s="5">
        <f t="shared" si="1"/>
        <v>25</v>
      </c>
      <c r="Y14" s="6">
        <f t="shared" si="2"/>
        <v>20</v>
      </c>
      <c r="Z14" s="6">
        <v>3.5</v>
      </c>
      <c r="AA14" s="27">
        <f t="shared" si="3"/>
        <v>15.270000000000001</v>
      </c>
    </row>
    <row r="15" spans="1:27" ht="12">
      <c r="A15" s="1" t="s">
        <v>14</v>
      </c>
      <c r="B15" s="1" t="s">
        <v>15</v>
      </c>
      <c r="C15" s="2" t="s">
        <v>16</v>
      </c>
      <c r="D15" s="3" t="s">
        <v>17</v>
      </c>
      <c r="E15" s="3" t="s">
        <v>18</v>
      </c>
      <c r="F15" s="3" t="s">
        <v>19</v>
      </c>
      <c r="G15" s="3" t="s">
        <v>19</v>
      </c>
      <c r="H15" s="3" t="s">
        <v>20</v>
      </c>
      <c r="I15" s="3" t="s">
        <v>20</v>
      </c>
      <c r="J15" s="3" t="s">
        <v>20</v>
      </c>
      <c r="K15" s="3" t="s">
        <v>20</v>
      </c>
      <c r="L15" s="3" t="s">
        <v>19</v>
      </c>
      <c r="M15" s="3" t="s">
        <v>79</v>
      </c>
      <c r="N15" s="3" t="s">
        <v>32</v>
      </c>
      <c r="O15" s="4"/>
      <c r="P15" s="4"/>
      <c r="Q15" s="4"/>
      <c r="R15" s="5">
        <f>SUM(O15:Q15)</f>
        <v>0</v>
      </c>
      <c r="S15" s="6" t="s">
        <v>163</v>
      </c>
      <c r="T15" s="6" t="s">
        <v>163</v>
      </c>
      <c r="U15" s="4"/>
      <c r="V15" s="4"/>
      <c r="W15" s="5"/>
      <c r="X15" s="5">
        <f t="shared" si="1"/>
        <v>0</v>
      </c>
      <c r="Y15" s="6" t="s">
        <v>163</v>
      </c>
      <c r="Z15" s="6" t="s">
        <v>163</v>
      </c>
      <c r="AA15" s="6" t="s">
        <v>163</v>
      </c>
    </row>
    <row r="16" spans="1:27" ht="12">
      <c r="A16" s="1" t="s">
        <v>23</v>
      </c>
      <c r="B16" s="1" t="s">
        <v>24</v>
      </c>
      <c r="C16" s="2" t="s">
        <v>25</v>
      </c>
      <c r="D16" s="3" t="s">
        <v>17</v>
      </c>
      <c r="E16" s="3" t="s">
        <v>18</v>
      </c>
      <c r="F16" s="3" t="s">
        <v>19</v>
      </c>
      <c r="G16" s="3" t="s">
        <v>19</v>
      </c>
      <c r="H16" s="3" t="s">
        <v>20</v>
      </c>
      <c r="I16" s="3" t="s">
        <v>20</v>
      </c>
      <c r="J16" s="3" t="s">
        <v>20</v>
      </c>
      <c r="K16" s="3" t="s">
        <v>20</v>
      </c>
      <c r="L16" s="3" t="s">
        <v>19</v>
      </c>
      <c r="M16" s="3" t="s">
        <v>83</v>
      </c>
      <c r="N16" s="3" t="s">
        <v>32</v>
      </c>
      <c r="O16" s="4">
        <v>21</v>
      </c>
      <c r="P16" s="4">
        <v>0</v>
      </c>
      <c r="Q16" s="4">
        <v>4</v>
      </c>
      <c r="R16" s="5">
        <f t="shared" si="4"/>
        <v>25</v>
      </c>
      <c r="S16" s="6">
        <f t="shared" si="5"/>
        <v>16.8</v>
      </c>
      <c r="T16" s="6">
        <v>11</v>
      </c>
      <c r="U16" s="4">
        <v>23</v>
      </c>
      <c r="V16" s="4">
        <v>0</v>
      </c>
      <c r="W16" s="4">
        <v>2</v>
      </c>
      <c r="X16" s="5">
        <f t="shared" si="1"/>
        <v>25</v>
      </c>
      <c r="Y16" s="6">
        <f aca="true" t="shared" si="6" ref="Y16:Y27">(0.8*U16)+(-0.1*V16)+(0*W16)</f>
        <v>18.400000000000002</v>
      </c>
      <c r="Z16" s="6">
        <v>5</v>
      </c>
      <c r="AA16" s="27">
        <f aca="true" t="shared" si="7" ref="AA16:AA27">((S16*0.2)+(T16*0.05)+(Y16*0.2)+(Z16*0.05))/0.5</f>
        <v>15.680000000000001</v>
      </c>
    </row>
    <row r="17" spans="1:27" ht="12">
      <c r="A17" s="1" t="s">
        <v>131</v>
      </c>
      <c r="B17" s="1" t="s">
        <v>132</v>
      </c>
      <c r="C17" s="2" t="s">
        <v>133</v>
      </c>
      <c r="D17" s="3" t="s">
        <v>17</v>
      </c>
      <c r="E17" s="3" t="s">
        <v>18</v>
      </c>
      <c r="F17" s="3" t="s">
        <v>19</v>
      </c>
      <c r="G17" s="3" t="s">
        <v>19</v>
      </c>
      <c r="H17" s="3" t="s">
        <v>20</v>
      </c>
      <c r="I17" s="3" t="s">
        <v>20</v>
      </c>
      <c r="J17" s="3" t="s">
        <v>20</v>
      </c>
      <c r="K17" s="3" t="s">
        <v>20</v>
      </c>
      <c r="L17" s="3" t="s">
        <v>19</v>
      </c>
      <c r="M17" s="3" t="s">
        <v>87</v>
      </c>
      <c r="N17" s="3" t="s">
        <v>32</v>
      </c>
      <c r="O17" s="4">
        <v>23</v>
      </c>
      <c r="P17" s="4">
        <v>2</v>
      </c>
      <c r="Q17" s="4">
        <v>0</v>
      </c>
      <c r="R17" s="5">
        <f t="shared" si="4"/>
        <v>25</v>
      </c>
      <c r="S17" s="6">
        <f t="shared" si="5"/>
        <v>18.200000000000003</v>
      </c>
      <c r="T17" s="6">
        <v>16</v>
      </c>
      <c r="U17" s="4">
        <v>25</v>
      </c>
      <c r="V17" s="4">
        <v>0</v>
      </c>
      <c r="W17" s="4">
        <v>0</v>
      </c>
      <c r="X17" s="5">
        <f t="shared" si="1"/>
        <v>25</v>
      </c>
      <c r="Y17" s="6">
        <f t="shared" si="6"/>
        <v>20</v>
      </c>
      <c r="Z17" s="6">
        <v>7.5</v>
      </c>
      <c r="AA17" s="27">
        <f t="shared" si="7"/>
        <v>17.630000000000003</v>
      </c>
    </row>
    <row r="18" spans="1:27" ht="12">
      <c r="A18" s="1" t="s">
        <v>136</v>
      </c>
      <c r="B18" s="1" t="s">
        <v>137</v>
      </c>
      <c r="C18" s="2" t="s">
        <v>138</v>
      </c>
      <c r="D18" s="3" t="s">
        <v>17</v>
      </c>
      <c r="E18" s="3" t="s">
        <v>18</v>
      </c>
      <c r="F18" s="3" t="s">
        <v>19</v>
      </c>
      <c r="G18" s="3" t="s">
        <v>19</v>
      </c>
      <c r="H18" s="3" t="s">
        <v>20</v>
      </c>
      <c r="I18" s="3" t="s">
        <v>20</v>
      </c>
      <c r="J18" s="3" t="s">
        <v>20</v>
      </c>
      <c r="K18" s="3" t="s">
        <v>20</v>
      </c>
      <c r="L18" s="3" t="s">
        <v>19</v>
      </c>
      <c r="M18" s="3" t="s">
        <v>91</v>
      </c>
      <c r="N18" s="3" t="s">
        <v>32</v>
      </c>
      <c r="O18" s="4">
        <v>23</v>
      </c>
      <c r="P18" s="4">
        <v>2</v>
      </c>
      <c r="Q18" s="4">
        <v>0</v>
      </c>
      <c r="R18" s="5">
        <f t="shared" si="4"/>
        <v>25</v>
      </c>
      <c r="S18" s="6">
        <f t="shared" si="5"/>
        <v>18.200000000000003</v>
      </c>
      <c r="T18" s="6">
        <v>16</v>
      </c>
      <c r="U18" s="4">
        <v>25</v>
      </c>
      <c r="V18" s="4">
        <v>0</v>
      </c>
      <c r="W18" s="4">
        <v>0</v>
      </c>
      <c r="X18" s="5">
        <f t="shared" si="1"/>
        <v>25</v>
      </c>
      <c r="Y18" s="6">
        <f t="shared" si="6"/>
        <v>20</v>
      </c>
      <c r="Z18" s="6">
        <v>10</v>
      </c>
      <c r="AA18" s="27">
        <f t="shared" si="7"/>
        <v>17.880000000000003</v>
      </c>
    </row>
    <row r="19" spans="1:27" ht="12">
      <c r="A19" s="1" t="s">
        <v>76</v>
      </c>
      <c r="B19" s="1" t="s">
        <v>77</v>
      </c>
      <c r="C19" s="2" t="s">
        <v>78</v>
      </c>
      <c r="D19" s="3" t="s">
        <v>17</v>
      </c>
      <c r="E19" s="3" t="s">
        <v>18</v>
      </c>
      <c r="F19" s="3" t="s">
        <v>19</v>
      </c>
      <c r="G19" s="3" t="s">
        <v>19</v>
      </c>
      <c r="H19" s="3" t="s">
        <v>20</v>
      </c>
      <c r="I19" s="3" t="s">
        <v>20</v>
      </c>
      <c r="J19" s="3" t="s">
        <v>20</v>
      </c>
      <c r="K19" s="3" t="s">
        <v>20</v>
      </c>
      <c r="L19" s="3" t="s">
        <v>19</v>
      </c>
      <c r="M19" s="3" t="s">
        <v>95</v>
      </c>
      <c r="N19" s="3" t="s">
        <v>32</v>
      </c>
      <c r="O19" s="4">
        <v>22</v>
      </c>
      <c r="P19" s="4">
        <v>3</v>
      </c>
      <c r="Q19" s="4">
        <v>0</v>
      </c>
      <c r="R19" s="5">
        <f t="shared" si="4"/>
        <v>25</v>
      </c>
      <c r="S19" s="6">
        <f t="shared" si="5"/>
        <v>17.3</v>
      </c>
      <c r="T19" s="6">
        <v>19</v>
      </c>
      <c r="U19" s="4">
        <v>25</v>
      </c>
      <c r="V19" s="4">
        <v>0</v>
      </c>
      <c r="W19" s="4">
        <v>0</v>
      </c>
      <c r="X19" s="5">
        <f t="shared" si="1"/>
        <v>25</v>
      </c>
      <c r="Y19" s="6">
        <f t="shared" si="6"/>
        <v>20</v>
      </c>
      <c r="Z19" s="6">
        <v>10</v>
      </c>
      <c r="AA19" s="27">
        <f t="shared" si="7"/>
        <v>17.82</v>
      </c>
    </row>
    <row r="20" spans="1:27" ht="12">
      <c r="A20" s="1" t="s">
        <v>33</v>
      </c>
      <c r="B20" s="1" t="s">
        <v>34</v>
      </c>
      <c r="C20" s="2" t="s">
        <v>35</v>
      </c>
      <c r="D20" s="3" t="s">
        <v>17</v>
      </c>
      <c r="E20" s="3" t="s">
        <v>18</v>
      </c>
      <c r="F20" s="3" t="s">
        <v>19</v>
      </c>
      <c r="G20" s="3" t="s">
        <v>19</v>
      </c>
      <c r="H20" s="3" t="s">
        <v>20</v>
      </c>
      <c r="I20" s="3" t="s">
        <v>20</v>
      </c>
      <c r="J20" s="3" t="s">
        <v>20</v>
      </c>
      <c r="K20" s="3" t="s">
        <v>20</v>
      </c>
      <c r="L20" s="3" t="s">
        <v>19</v>
      </c>
      <c r="M20" s="3" t="s">
        <v>99</v>
      </c>
      <c r="N20" s="3" t="s">
        <v>32</v>
      </c>
      <c r="O20" s="4">
        <v>24</v>
      </c>
      <c r="P20" s="4">
        <v>1</v>
      </c>
      <c r="Q20" s="4">
        <v>0</v>
      </c>
      <c r="R20" s="5">
        <f t="shared" si="4"/>
        <v>25</v>
      </c>
      <c r="S20" s="6">
        <f t="shared" si="5"/>
        <v>19.1</v>
      </c>
      <c r="T20" s="6">
        <v>6</v>
      </c>
      <c r="U20" s="4">
        <v>25</v>
      </c>
      <c r="V20" s="4">
        <v>0</v>
      </c>
      <c r="W20" s="4">
        <v>0</v>
      </c>
      <c r="X20" s="5">
        <f t="shared" si="1"/>
        <v>25</v>
      </c>
      <c r="Y20" s="6">
        <f t="shared" si="6"/>
        <v>20</v>
      </c>
      <c r="Z20" s="6">
        <v>7.5</v>
      </c>
      <c r="AA20" s="27">
        <f t="shared" si="7"/>
        <v>16.990000000000002</v>
      </c>
    </row>
    <row r="21" spans="1:27" ht="12">
      <c r="A21" s="1" t="s">
        <v>80</v>
      </c>
      <c r="B21" s="1" t="s">
        <v>81</v>
      </c>
      <c r="C21" s="2" t="s">
        <v>82</v>
      </c>
      <c r="D21" s="3" t="s">
        <v>17</v>
      </c>
      <c r="E21" s="3" t="s">
        <v>18</v>
      </c>
      <c r="F21" s="3" t="s">
        <v>19</v>
      </c>
      <c r="G21" s="3" t="s">
        <v>19</v>
      </c>
      <c r="H21" s="3" t="s">
        <v>20</v>
      </c>
      <c r="I21" s="3" t="s">
        <v>20</v>
      </c>
      <c r="J21" s="3" t="s">
        <v>20</v>
      </c>
      <c r="K21" s="3" t="s">
        <v>20</v>
      </c>
      <c r="L21" s="3" t="s">
        <v>19</v>
      </c>
      <c r="M21" s="3" t="s">
        <v>103</v>
      </c>
      <c r="N21" s="3" t="s">
        <v>32</v>
      </c>
      <c r="O21" s="4">
        <v>21</v>
      </c>
      <c r="P21" s="4">
        <v>4</v>
      </c>
      <c r="Q21" s="4">
        <v>0</v>
      </c>
      <c r="R21" s="5">
        <f t="shared" si="4"/>
        <v>25</v>
      </c>
      <c r="S21" s="6">
        <f t="shared" si="5"/>
        <v>16.400000000000002</v>
      </c>
      <c r="T21" s="6">
        <v>15</v>
      </c>
      <c r="U21" s="4">
        <v>25</v>
      </c>
      <c r="V21" s="4">
        <v>0</v>
      </c>
      <c r="W21" s="4">
        <v>0</v>
      </c>
      <c r="X21" s="5">
        <f t="shared" si="1"/>
        <v>25</v>
      </c>
      <c r="Y21" s="6">
        <f t="shared" si="6"/>
        <v>20</v>
      </c>
      <c r="Z21" s="6">
        <v>9</v>
      </c>
      <c r="AA21" s="27">
        <f t="shared" si="7"/>
        <v>16.96</v>
      </c>
    </row>
    <row r="22" spans="1:27" ht="12">
      <c r="A22" s="1" t="s">
        <v>141</v>
      </c>
      <c r="B22" s="1" t="s">
        <v>142</v>
      </c>
      <c r="C22" s="2" t="s">
        <v>143</v>
      </c>
      <c r="D22" s="3" t="s">
        <v>17</v>
      </c>
      <c r="E22" s="3" t="s">
        <v>18</v>
      </c>
      <c r="F22" s="3" t="s">
        <v>19</v>
      </c>
      <c r="G22" s="3" t="s">
        <v>19</v>
      </c>
      <c r="H22" s="3" t="s">
        <v>20</v>
      </c>
      <c r="I22" s="3" t="s">
        <v>20</v>
      </c>
      <c r="J22" s="3" t="s">
        <v>20</v>
      </c>
      <c r="K22" s="3" t="s">
        <v>20</v>
      </c>
      <c r="L22" s="3" t="s">
        <v>19</v>
      </c>
      <c r="M22" s="3" t="s">
        <v>107</v>
      </c>
      <c r="N22" s="3" t="s">
        <v>32</v>
      </c>
      <c r="O22" s="4">
        <v>23</v>
      </c>
      <c r="P22" s="4">
        <v>2</v>
      </c>
      <c r="Q22" s="4">
        <v>0</v>
      </c>
      <c r="R22" s="5">
        <f t="shared" si="4"/>
        <v>25</v>
      </c>
      <c r="S22" s="6">
        <f t="shared" si="5"/>
        <v>18.200000000000003</v>
      </c>
      <c r="T22" s="6">
        <v>11</v>
      </c>
      <c r="U22" s="4">
        <v>25</v>
      </c>
      <c r="V22" s="4">
        <v>0</v>
      </c>
      <c r="W22" s="4">
        <v>0</v>
      </c>
      <c r="X22" s="5">
        <f t="shared" si="1"/>
        <v>25</v>
      </c>
      <c r="Y22" s="6">
        <f t="shared" si="6"/>
        <v>20</v>
      </c>
      <c r="Z22" s="6">
        <v>0</v>
      </c>
      <c r="AA22" s="27">
        <f t="shared" si="7"/>
        <v>16.380000000000003</v>
      </c>
    </row>
    <row r="23" spans="1:27" ht="12">
      <c r="A23" s="1" t="s">
        <v>84</v>
      </c>
      <c r="B23" s="1" t="s">
        <v>85</v>
      </c>
      <c r="C23" s="2" t="s">
        <v>86</v>
      </c>
      <c r="D23" s="3" t="s">
        <v>17</v>
      </c>
      <c r="E23" s="3" t="s">
        <v>18</v>
      </c>
      <c r="F23" s="3" t="s">
        <v>19</v>
      </c>
      <c r="G23" s="3" t="s">
        <v>19</v>
      </c>
      <c r="H23" s="3" t="s">
        <v>20</v>
      </c>
      <c r="I23" s="3" t="s">
        <v>20</v>
      </c>
      <c r="J23" s="3" t="s">
        <v>20</v>
      </c>
      <c r="K23" s="3" t="s">
        <v>20</v>
      </c>
      <c r="L23" s="3" t="s">
        <v>19</v>
      </c>
      <c r="M23" s="3" t="s">
        <v>111</v>
      </c>
      <c r="N23" s="3" t="s">
        <v>32</v>
      </c>
      <c r="O23" s="4">
        <v>20</v>
      </c>
      <c r="P23" s="4">
        <v>5</v>
      </c>
      <c r="Q23" s="4">
        <v>0</v>
      </c>
      <c r="R23" s="5">
        <f t="shared" si="4"/>
        <v>25</v>
      </c>
      <c r="S23" s="6">
        <f>(0.8*O23)+(-0.1*P23)+(0*Q23)</f>
        <v>15.5</v>
      </c>
      <c r="T23" s="6">
        <v>14</v>
      </c>
      <c r="U23" s="4">
        <v>25</v>
      </c>
      <c r="V23" s="4">
        <v>0</v>
      </c>
      <c r="W23" s="4">
        <v>0</v>
      </c>
      <c r="X23" s="5">
        <f t="shared" si="1"/>
        <v>25</v>
      </c>
      <c r="Y23" s="6">
        <f t="shared" si="6"/>
        <v>20</v>
      </c>
      <c r="Z23" s="6">
        <v>10</v>
      </c>
      <c r="AA23" s="27">
        <f t="shared" si="7"/>
        <v>16.6</v>
      </c>
    </row>
    <row r="24" spans="1:27" ht="12">
      <c r="A24" s="1" t="s">
        <v>146</v>
      </c>
      <c r="B24" s="1" t="s">
        <v>147</v>
      </c>
      <c r="C24" s="2" t="s">
        <v>148</v>
      </c>
      <c r="D24" s="3" t="s">
        <v>17</v>
      </c>
      <c r="E24" s="3" t="s">
        <v>18</v>
      </c>
      <c r="F24" s="3" t="s">
        <v>19</v>
      </c>
      <c r="G24" s="3" t="s">
        <v>19</v>
      </c>
      <c r="H24" s="3" t="s">
        <v>20</v>
      </c>
      <c r="I24" s="3" t="s">
        <v>20</v>
      </c>
      <c r="J24" s="3" t="s">
        <v>20</v>
      </c>
      <c r="K24" s="3" t="s">
        <v>20</v>
      </c>
      <c r="L24" s="3" t="s">
        <v>19</v>
      </c>
      <c r="M24" s="3" t="s">
        <v>115</v>
      </c>
      <c r="N24" s="3" t="s">
        <v>32</v>
      </c>
      <c r="O24" s="4">
        <v>17</v>
      </c>
      <c r="P24" s="4">
        <v>5</v>
      </c>
      <c r="Q24" s="4">
        <v>3</v>
      </c>
      <c r="R24" s="5">
        <f t="shared" si="4"/>
        <v>25</v>
      </c>
      <c r="S24" s="6">
        <f>(0.8*O24)+(-0.1*P24)+(0*Q24)</f>
        <v>13.100000000000001</v>
      </c>
      <c r="T24" s="6">
        <v>12</v>
      </c>
      <c r="U24" s="4">
        <v>25</v>
      </c>
      <c r="V24" s="4">
        <v>0</v>
      </c>
      <c r="W24" s="4">
        <v>0</v>
      </c>
      <c r="X24" s="5">
        <f t="shared" si="1"/>
        <v>25</v>
      </c>
      <c r="Y24" s="6">
        <f t="shared" si="6"/>
        <v>20</v>
      </c>
      <c r="Z24" s="6">
        <v>5</v>
      </c>
      <c r="AA24" s="27">
        <f t="shared" si="7"/>
        <v>14.940000000000001</v>
      </c>
    </row>
    <row r="25" spans="1:27" ht="12">
      <c r="A25" s="1" t="s">
        <v>88</v>
      </c>
      <c r="B25" s="1" t="s">
        <v>89</v>
      </c>
      <c r="C25" s="2" t="s">
        <v>90</v>
      </c>
      <c r="D25" s="3" t="s">
        <v>17</v>
      </c>
      <c r="E25" s="3" t="s">
        <v>18</v>
      </c>
      <c r="F25" s="3" t="s">
        <v>19</v>
      </c>
      <c r="G25" s="3" t="s">
        <v>19</v>
      </c>
      <c r="H25" s="3" t="s">
        <v>20</v>
      </c>
      <c r="I25" s="3" t="s">
        <v>20</v>
      </c>
      <c r="J25" s="3" t="s">
        <v>20</v>
      </c>
      <c r="K25" s="3" t="s">
        <v>20</v>
      </c>
      <c r="L25" s="3" t="s">
        <v>19</v>
      </c>
      <c r="M25" s="3" t="s">
        <v>119</v>
      </c>
      <c r="N25" s="3" t="s">
        <v>120</v>
      </c>
      <c r="O25" s="4">
        <v>21</v>
      </c>
      <c r="P25" s="4">
        <v>4</v>
      </c>
      <c r="Q25" s="4">
        <v>0</v>
      </c>
      <c r="R25" s="5">
        <f t="shared" si="4"/>
        <v>25</v>
      </c>
      <c r="S25" s="6">
        <f>(0.8*O25)+(-0.1*P25)+(0*Q25)</f>
        <v>16.400000000000002</v>
      </c>
      <c r="T25" s="6">
        <v>10</v>
      </c>
      <c r="U25" s="4">
        <v>24</v>
      </c>
      <c r="V25" s="4">
        <v>1</v>
      </c>
      <c r="W25" s="4">
        <v>0</v>
      </c>
      <c r="X25" s="5">
        <f t="shared" si="1"/>
        <v>25</v>
      </c>
      <c r="Y25" s="6">
        <f t="shared" si="6"/>
        <v>19.1</v>
      </c>
      <c r="Z25" s="6">
        <v>7</v>
      </c>
      <c r="AA25" s="27">
        <f t="shared" si="7"/>
        <v>15.900000000000002</v>
      </c>
    </row>
    <row r="26" spans="1:27" ht="12">
      <c r="A26" s="1" t="s">
        <v>92</v>
      </c>
      <c r="B26" s="1" t="s">
        <v>93</v>
      </c>
      <c r="C26" s="2" t="s">
        <v>94</v>
      </c>
      <c r="D26" s="3" t="s">
        <v>17</v>
      </c>
      <c r="E26" s="3" t="s">
        <v>18</v>
      </c>
      <c r="F26" s="3" t="s">
        <v>19</v>
      </c>
      <c r="G26" s="3" t="s">
        <v>19</v>
      </c>
      <c r="H26" s="3" t="s">
        <v>20</v>
      </c>
      <c r="I26" s="3" t="s">
        <v>20</v>
      </c>
      <c r="J26" s="3" t="s">
        <v>20</v>
      </c>
      <c r="K26" s="3" t="s">
        <v>20</v>
      </c>
      <c r="L26" s="3" t="s">
        <v>19</v>
      </c>
      <c r="M26" s="3" t="s">
        <v>124</v>
      </c>
      <c r="N26" s="3" t="s">
        <v>125</v>
      </c>
      <c r="O26" s="4">
        <v>22</v>
      </c>
      <c r="P26" s="4">
        <v>3</v>
      </c>
      <c r="Q26" s="4">
        <v>0</v>
      </c>
      <c r="R26" s="5">
        <f t="shared" si="4"/>
        <v>25</v>
      </c>
      <c r="S26" s="6">
        <f>(0.8*O26)+(-0.1*P26)+(0*Q26)</f>
        <v>17.3</v>
      </c>
      <c r="T26" s="6">
        <v>16</v>
      </c>
      <c r="U26" s="4">
        <v>25</v>
      </c>
      <c r="V26" s="4">
        <v>0</v>
      </c>
      <c r="W26" s="4">
        <v>0</v>
      </c>
      <c r="X26" s="5">
        <f t="shared" si="1"/>
        <v>25</v>
      </c>
      <c r="Y26" s="6">
        <f t="shared" si="6"/>
        <v>20</v>
      </c>
      <c r="Z26" s="6">
        <v>10</v>
      </c>
      <c r="AA26" s="27">
        <f t="shared" si="7"/>
        <v>17.520000000000003</v>
      </c>
    </row>
    <row r="27" spans="1:27" ht="12">
      <c r="A27" s="1" t="s">
        <v>96</v>
      </c>
      <c r="B27" s="1" t="s">
        <v>97</v>
      </c>
      <c r="C27" s="2" t="s">
        <v>98</v>
      </c>
      <c r="D27" s="3" t="s">
        <v>17</v>
      </c>
      <c r="E27" s="3" t="s">
        <v>18</v>
      </c>
      <c r="F27" s="3" t="s">
        <v>19</v>
      </c>
      <c r="G27" s="3" t="s">
        <v>19</v>
      </c>
      <c r="H27" s="3" t="s">
        <v>20</v>
      </c>
      <c r="I27" s="3" t="s">
        <v>20</v>
      </c>
      <c r="J27" s="3" t="s">
        <v>20</v>
      </c>
      <c r="K27" s="3" t="s">
        <v>20</v>
      </c>
      <c r="L27" s="3" t="s">
        <v>19</v>
      </c>
      <c r="M27" s="3" t="s">
        <v>129</v>
      </c>
      <c r="N27" s="3" t="s">
        <v>130</v>
      </c>
      <c r="O27" s="4">
        <v>22</v>
      </c>
      <c r="P27" s="4">
        <v>3</v>
      </c>
      <c r="Q27" s="4">
        <v>0</v>
      </c>
      <c r="R27" s="5">
        <f t="shared" si="4"/>
        <v>25</v>
      </c>
      <c r="S27" s="6">
        <f>(0.8*O27)+(-0.1*P27)+(0*Q27)</f>
        <v>17.3</v>
      </c>
      <c r="T27" s="6">
        <v>12</v>
      </c>
      <c r="U27" s="4">
        <v>24</v>
      </c>
      <c r="V27" s="4">
        <v>0</v>
      </c>
      <c r="W27" s="4">
        <v>1</v>
      </c>
      <c r="X27" s="5">
        <f t="shared" si="1"/>
        <v>25</v>
      </c>
      <c r="Y27" s="6">
        <f t="shared" si="6"/>
        <v>19.200000000000003</v>
      </c>
      <c r="Z27" s="6">
        <v>2.5</v>
      </c>
      <c r="AA27" s="27">
        <f t="shared" si="7"/>
        <v>16.050000000000004</v>
      </c>
    </row>
    <row r="28" spans="1:27" ht="12">
      <c r="A28" s="1" t="s">
        <v>28</v>
      </c>
      <c r="B28" s="1" t="s">
        <v>29</v>
      </c>
      <c r="C28" s="2" t="s">
        <v>30</v>
      </c>
      <c r="D28" s="3" t="s">
        <v>17</v>
      </c>
      <c r="E28" s="3" t="s">
        <v>18</v>
      </c>
      <c r="F28" s="3" t="s">
        <v>19</v>
      </c>
      <c r="G28" s="3" t="s">
        <v>19</v>
      </c>
      <c r="H28" s="3" t="s">
        <v>20</v>
      </c>
      <c r="I28" s="3" t="s">
        <v>20</v>
      </c>
      <c r="J28" s="3" t="s">
        <v>20</v>
      </c>
      <c r="K28" s="3" t="s">
        <v>20</v>
      </c>
      <c r="L28" s="3" t="s">
        <v>19</v>
      </c>
      <c r="M28" s="3" t="s">
        <v>134</v>
      </c>
      <c r="N28" s="3" t="s">
        <v>135</v>
      </c>
      <c r="O28" s="4"/>
      <c r="P28" s="4"/>
      <c r="Q28" s="4"/>
      <c r="R28" s="5">
        <f>SUM(O28:Q28)</f>
        <v>0</v>
      </c>
      <c r="S28" s="6" t="s">
        <v>163</v>
      </c>
      <c r="T28" s="6" t="s">
        <v>163</v>
      </c>
      <c r="U28" s="4"/>
      <c r="V28" s="4"/>
      <c r="W28" s="4"/>
      <c r="X28" s="5">
        <f t="shared" si="1"/>
        <v>0</v>
      </c>
      <c r="Y28" s="6" t="s">
        <v>163</v>
      </c>
      <c r="Z28" s="6" t="s">
        <v>163</v>
      </c>
      <c r="AA28" s="6" t="s">
        <v>163</v>
      </c>
    </row>
    <row r="29" spans="1:27" ht="12">
      <c r="A29" s="1" t="s">
        <v>100</v>
      </c>
      <c r="B29" s="1" t="s">
        <v>101</v>
      </c>
      <c r="C29" s="2" t="s">
        <v>102</v>
      </c>
      <c r="D29" s="3" t="s">
        <v>17</v>
      </c>
      <c r="E29" s="3" t="s">
        <v>18</v>
      </c>
      <c r="F29" s="3" t="s">
        <v>19</v>
      </c>
      <c r="G29" s="3" t="s">
        <v>19</v>
      </c>
      <c r="H29" s="3" t="s">
        <v>20</v>
      </c>
      <c r="I29" s="3" t="s">
        <v>20</v>
      </c>
      <c r="J29" s="3" t="s">
        <v>20</v>
      </c>
      <c r="K29" s="3" t="s">
        <v>20</v>
      </c>
      <c r="L29" s="3" t="s">
        <v>19</v>
      </c>
      <c r="M29" s="3" t="s">
        <v>139</v>
      </c>
      <c r="N29" s="3" t="s">
        <v>140</v>
      </c>
      <c r="O29" s="4">
        <v>23</v>
      </c>
      <c r="P29" s="4">
        <v>2</v>
      </c>
      <c r="Q29" s="4">
        <v>0</v>
      </c>
      <c r="R29" s="5">
        <f t="shared" si="4"/>
        <v>25</v>
      </c>
      <c r="S29" s="6">
        <f>(0.8*O29)+(-0.1*P29)+(0*Q29)</f>
        <v>18.200000000000003</v>
      </c>
      <c r="T29" s="6">
        <v>13</v>
      </c>
      <c r="U29" s="4">
        <v>25</v>
      </c>
      <c r="V29" s="4">
        <v>0</v>
      </c>
      <c r="W29" s="4">
        <v>0</v>
      </c>
      <c r="X29" s="5">
        <f t="shared" si="1"/>
        <v>25</v>
      </c>
      <c r="Y29" s="6">
        <f>(0.8*U29)+(-0.1*V29)+(0*W29)</f>
        <v>20</v>
      </c>
      <c r="Z29" s="6">
        <v>15</v>
      </c>
      <c r="AA29" s="27">
        <f>((S29*0.2)+(T29*0.05)+(Y29*0.2)+(Z29*0.05))/0.5</f>
        <v>18.080000000000002</v>
      </c>
    </row>
    <row r="30" spans="1:27" ht="12">
      <c r="A30" s="1" t="s">
        <v>104</v>
      </c>
      <c r="B30" s="1" t="s">
        <v>105</v>
      </c>
      <c r="C30" s="2" t="s">
        <v>106</v>
      </c>
      <c r="D30" s="3" t="s">
        <v>17</v>
      </c>
      <c r="E30" s="3" t="s">
        <v>18</v>
      </c>
      <c r="F30" s="3" t="s">
        <v>19</v>
      </c>
      <c r="G30" s="3" t="s">
        <v>19</v>
      </c>
      <c r="H30" s="3" t="s">
        <v>20</v>
      </c>
      <c r="I30" s="3" t="s">
        <v>20</v>
      </c>
      <c r="J30" s="3" t="s">
        <v>20</v>
      </c>
      <c r="K30" s="3" t="s">
        <v>20</v>
      </c>
      <c r="L30" s="3" t="s">
        <v>19</v>
      </c>
      <c r="M30" s="3" t="s">
        <v>144</v>
      </c>
      <c r="N30" s="3" t="s">
        <v>145</v>
      </c>
      <c r="O30" s="4">
        <v>19</v>
      </c>
      <c r="P30" s="4">
        <v>6</v>
      </c>
      <c r="Q30" s="4">
        <v>0</v>
      </c>
      <c r="R30" s="5">
        <f t="shared" si="4"/>
        <v>25</v>
      </c>
      <c r="S30" s="6">
        <f>(0.8*O30)+(-0.1*P30)+(0*Q30)</f>
        <v>14.600000000000001</v>
      </c>
      <c r="T30" s="6">
        <v>15</v>
      </c>
      <c r="U30" s="4">
        <v>25</v>
      </c>
      <c r="V30" s="4">
        <v>0</v>
      </c>
      <c r="W30" s="4">
        <v>0</v>
      </c>
      <c r="X30" s="5">
        <f t="shared" si="1"/>
        <v>25</v>
      </c>
      <c r="Y30" s="6">
        <f>(0.8*U30)+(-0.1*V30)+(0*W30)</f>
        <v>20</v>
      </c>
      <c r="Z30" s="6">
        <v>13</v>
      </c>
      <c r="AA30" s="27">
        <f>((S30*0.2)+(T30*0.05)+(Y30*0.2)+(Z30*0.05))/0.5</f>
        <v>16.64</v>
      </c>
    </row>
    <row r="31" spans="1:27" ht="12">
      <c r="A31" s="1" t="s">
        <v>38</v>
      </c>
      <c r="B31" s="1" t="s">
        <v>39</v>
      </c>
      <c r="C31" s="2" t="s">
        <v>40</v>
      </c>
      <c r="D31" s="3" t="s">
        <v>17</v>
      </c>
      <c r="E31" s="3" t="s">
        <v>18</v>
      </c>
      <c r="F31" s="3" t="s">
        <v>19</v>
      </c>
      <c r="G31" s="3" t="s">
        <v>19</v>
      </c>
      <c r="H31" s="3" t="s">
        <v>20</v>
      </c>
      <c r="I31" s="3" t="s">
        <v>20</v>
      </c>
      <c r="J31" s="3" t="s">
        <v>20</v>
      </c>
      <c r="K31" s="3" t="s">
        <v>20</v>
      </c>
      <c r="L31" s="3" t="s">
        <v>19</v>
      </c>
      <c r="M31" s="3" t="s">
        <v>149</v>
      </c>
      <c r="N31" s="3" t="s">
        <v>150</v>
      </c>
      <c r="O31" s="4"/>
      <c r="P31" s="4"/>
      <c r="Q31" s="4"/>
      <c r="R31" s="5">
        <f>SUM(O31:Q31)</f>
        <v>0</v>
      </c>
      <c r="S31" s="6" t="s">
        <v>163</v>
      </c>
      <c r="T31" s="6" t="s">
        <v>163</v>
      </c>
      <c r="U31" s="4"/>
      <c r="V31" s="4"/>
      <c r="W31" s="4"/>
      <c r="X31" s="5">
        <f t="shared" si="1"/>
        <v>0</v>
      </c>
      <c r="Y31" s="6" t="s">
        <v>163</v>
      </c>
      <c r="Z31" s="6" t="s">
        <v>163</v>
      </c>
      <c r="AA31" s="6" t="s">
        <v>163</v>
      </c>
    </row>
    <row r="32" spans="1:27" ht="12">
      <c r="A32" s="1" t="s">
        <v>108</v>
      </c>
      <c r="B32" s="1" t="s">
        <v>109</v>
      </c>
      <c r="C32" s="7" t="s">
        <v>110</v>
      </c>
      <c r="D32" s="3" t="s">
        <v>17</v>
      </c>
      <c r="E32" s="3" t="s">
        <v>18</v>
      </c>
      <c r="F32" s="3" t="s">
        <v>19</v>
      </c>
      <c r="G32" s="3" t="s">
        <v>19</v>
      </c>
      <c r="H32" s="3" t="s">
        <v>20</v>
      </c>
      <c r="I32" s="3" t="s">
        <v>20</v>
      </c>
      <c r="J32" s="3" t="s">
        <v>20</v>
      </c>
      <c r="K32" s="3" t="s">
        <v>20</v>
      </c>
      <c r="L32" s="3" t="s">
        <v>19</v>
      </c>
      <c r="M32" s="3" t="s">
        <v>154</v>
      </c>
      <c r="N32" s="3" t="s">
        <v>155</v>
      </c>
      <c r="O32" s="8">
        <v>22</v>
      </c>
      <c r="P32" s="8">
        <v>3</v>
      </c>
      <c r="Q32" s="8">
        <v>0</v>
      </c>
      <c r="R32" s="9">
        <f t="shared" si="4"/>
        <v>25</v>
      </c>
      <c r="S32" s="10">
        <f>(0.8*O32)+(-0.1*P32)+(0*Q32)</f>
        <v>17.3</v>
      </c>
      <c r="T32" s="10">
        <v>13</v>
      </c>
      <c r="U32" s="4">
        <v>25</v>
      </c>
      <c r="V32" s="4">
        <v>0</v>
      </c>
      <c r="W32" s="4">
        <v>0</v>
      </c>
      <c r="X32" s="5">
        <f t="shared" si="1"/>
        <v>25</v>
      </c>
      <c r="Y32" s="6">
        <f>(0.8*U32)+(-0.1*V32)+(0*W32)</f>
        <v>20</v>
      </c>
      <c r="Z32" s="10">
        <v>5</v>
      </c>
      <c r="AA32" s="27">
        <f>((S32*0.2)+(T32*0.05)+(Y32*0.2)+(Z32*0.05))/0.5</f>
        <v>16.72</v>
      </c>
    </row>
    <row r="33" spans="1:27" ht="12">
      <c r="A33" s="1" t="s">
        <v>112</v>
      </c>
      <c r="B33" s="1" t="s">
        <v>113</v>
      </c>
      <c r="C33" s="2" t="s">
        <v>114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2">
        <v>22</v>
      </c>
      <c r="P33" s="12">
        <v>3</v>
      </c>
      <c r="Q33" s="12">
        <v>0</v>
      </c>
      <c r="R33" s="13">
        <f t="shared" si="4"/>
        <v>25</v>
      </c>
      <c r="S33" s="14">
        <f>(0.8*O33)+(-0.1*P33)+(0*Q33)</f>
        <v>17.3</v>
      </c>
      <c r="T33" s="21">
        <v>10</v>
      </c>
      <c r="U33" s="4">
        <v>25</v>
      </c>
      <c r="V33" s="4">
        <v>0</v>
      </c>
      <c r="W33" s="4">
        <v>0</v>
      </c>
      <c r="X33" s="5">
        <f t="shared" si="1"/>
        <v>25</v>
      </c>
      <c r="Y33" s="6">
        <f>(0.8*U33)+(-0.1*V33)+(0*W33)</f>
        <v>20</v>
      </c>
      <c r="Z33" s="21">
        <v>5</v>
      </c>
      <c r="AA33" s="27">
        <f>((S33*0.2)+(T33*0.05)+(Y33*0.2)+(Z33*0.05))/0.5</f>
        <v>16.42</v>
      </c>
    </row>
  </sheetData>
  <sheetProtection/>
  <mergeCells count="7">
    <mergeCell ref="AA1:AA2"/>
    <mergeCell ref="O1:S1"/>
    <mergeCell ref="T1:T2"/>
    <mergeCell ref="A1:A2"/>
    <mergeCell ref="C1:C2"/>
    <mergeCell ref="U1:Y1"/>
    <mergeCell ref="Z1:Z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anafilipa</dc:creator>
  <cp:keywords/>
  <dc:description/>
  <cp:lastModifiedBy>Gonçalo Caetano</cp:lastModifiedBy>
  <dcterms:created xsi:type="dcterms:W3CDTF">2020-09-16T09:49:07Z</dcterms:created>
  <dcterms:modified xsi:type="dcterms:W3CDTF">2020-12-30T10:13:55Z</dcterms:modified>
  <cp:category/>
  <cp:version/>
  <cp:contentType/>
  <cp:contentStatus/>
</cp:coreProperties>
</file>